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20" yWindow="405" windowWidth="15960" windowHeight="12120" activeTab="0"/>
  </bookViews>
  <sheets>
    <sheet name="Sheet 1 - Table 1" sheetId="1" r:id="rId1"/>
    <sheet name="Sheet1" sheetId="2" r:id="rId2"/>
  </sheets>
  <definedNames>
    <definedName name="_xlnm.Print_Area" localSheetId="0">'Sheet 1 - Table 1'!$A$7:$J$59</definedName>
  </definedNames>
  <calcPr fullCalcOnLoad="1"/>
</workbook>
</file>

<file path=xl/sharedStrings.xml><?xml version="1.0" encoding="utf-8"?>
<sst xmlns="http://schemas.openxmlformats.org/spreadsheetml/2006/main" count="77" uniqueCount="69">
  <si>
    <t>Introduction</t>
  </si>
  <si>
    <t>The Target Price Calculator was designed as a tool to help producers find a price for their grain at which they can be profitable.  In addition to the process of finding a price for grain, it allows for adjustments to inputs and expenses to show what effect they have on the final price.  Your input is welcome!  Feel free to contact us with any suggestions for changes or additions to the calculator. Remember, the Target Price Calculator’s figures are only as good as the numbers that are entered.</t>
  </si>
  <si>
    <t>Break Even Price:</t>
  </si>
  <si>
    <t>Target Profit/Acre:</t>
  </si>
  <si>
    <t>Target Price:</t>
  </si>
  <si>
    <t>Total Bags</t>
  </si>
  <si>
    <t>Cost/Bag</t>
  </si>
  <si>
    <t>Total</t>
  </si>
  <si>
    <t>Pounds/Acre</t>
  </si>
  <si>
    <t>Cost/Ton</t>
  </si>
  <si>
    <t>Cost/Acre</t>
  </si>
  <si>
    <t>Chemicals</t>
  </si>
  <si>
    <t>Total Chemical/Application:</t>
  </si>
  <si>
    <t>Equipment</t>
  </si>
  <si>
    <t>Repairs/Maintenance</t>
  </si>
  <si>
    <t>Land (Rent)</t>
  </si>
  <si>
    <t>Labor</t>
  </si>
  <si>
    <t>Insurance</t>
  </si>
  <si>
    <t>Miscellaneous</t>
  </si>
  <si>
    <t>Utilities</t>
  </si>
  <si>
    <t>Fuel</t>
  </si>
  <si>
    <t>Interest:</t>
  </si>
  <si>
    <t>Total General Expenses:</t>
  </si>
  <si>
    <t>ACREAGE ENTRY</t>
  </si>
  <si>
    <t>Total Chemicals:</t>
  </si>
  <si>
    <t>Total Acres (per specific crop):</t>
  </si>
  <si>
    <t>Total Acres Farmed  (all crops):</t>
  </si>
  <si>
    <t>Estimated Yield:(Bu/Acre):</t>
  </si>
  <si>
    <t>Seed:</t>
  </si>
  <si>
    <t>Anhydrous :</t>
  </si>
  <si>
    <t>Urea :</t>
  </si>
  <si>
    <t>DAP:</t>
  </si>
  <si>
    <t>MAP:</t>
  </si>
  <si>
    <t>Potash:</t>
  </si>
  <si>
    <t>Fertilizer Application ($/Acre):</t>
  </si>
  <si>
    <t>Chemical Application ($/Acre):</t>
  </si>
  <si>
    <t>Total Equip. Payments:</t>
  </si>
  <si>
    <t>Total Equp Repair/Maint:</t>
  </si>
  <si>
    <t>Total land value/cash rent:</t>
  </si>
  <si>
    <t>Number of Months:</t>
  </si>
  <si>
    <t>Present Value of Operating Loan:</t>
  </si>
  <si>
    <t>Interest Rate:</t>
  </si>
  <si>
    <t>Total Labor Paid:</t>
  </si>
  <si>
    <t>Total Insurance Paid:</t>
  </si>
  <si>
    <t>Total Miscellaneous Expense:</t>
  </si>
  <si>
    <t>Electric:</t>
  </si>
  <si>
    <t>Gas:</t>
  </si>
  <si>
    <t>Water:</t>
  </si>
  <si>
    <t>Total Gallons:</t>
  </si>
  <si>
    <t>Total Fuel Bill:</t>
  </si>
  <si>
    <t>Instructions</t>
  </si>
  <si>
    <t>Total Seed, Fertilizer/Application:</t>
  </si>
  <si>
    <t>Avg $/Gallon</t>
  </si>
  <si>
    <t>Pick a Crop:</t>
  </si>
  <si>
    <t>Corn</t>
  </si>
  <si>
    <t>Beans</t>
  </si>
  <si>
    <t>Wheat</t>
  </si>
  <si>
    <t>Milo</t>
  </si>
  <si>
    <t>Other</t>
  </si>
  <si>
    <t xml:space="preserve">Target Price Calculator </t>
  </si>
  <si>
    <t>Enter your info in the yellow highlighted boxes. Example:</t>
  </si>
  <si>
    <t>Your target and break even prices will apear at the top in the green area.</t>
  </si>
  <si>
    <t>Per Acre</t>
  </si>
  <si>
    <t>Total crop specific expense:</t>
  </si>
  <si>
    <t>INPUT EXPENSES (for each INDIVIDUAL crop)</t>
  </si>
  <si>
    <t>Enter total Chemical Bill for this crop for the current year.</t>
  </si>
  <si>
    <t>GENERAL EXPENSES  (combined totals for ALL crops)</t>
  </si>
  <si>
    <t>&lt;-(Enter app. Fee/Acre)</t>
  </si>
  <si>
    <t>Seed and Fertilizer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</si>
</sst>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0.00%"/>
    <numFmt numFmtId="166" formatCode="&quot;$&quot;#,##0.00"/>
    <numFmt numFmtId="167" formatCode="&quot;$&quot;#,##0"/>
    <numFmt numFmtId="168" formatCode="&quot;$&quot;#,##0.000"/>
    <numFmt numFmtId="169" formatCode="&quot;$&quot;#,##0.0"/>
  </numFmts>
  <fonts count="53">
    <font>
      <sz val="11"/>
      <color indexed="8"/>
      <name val="Helvetica Neue"/>
      <family val="0"/>
    </font>
    <font>
      <sz val="10"/>
      <color indexed="63"/>
      <name val="Helvetica Neue"/>
      <family val="0"/>
    </font>
    <font>
      <b/>
      <sz val="10"/>
      <color indexed="63"/>
      <name val="Helvetica Neue"/>
      <family val="0"/>
    </font>
    <font>
      <b/>
      <i/>
      <sz val="16"/>
      <name val="Verdana"/>
      <family val="0"/>
    </font>
    <font>
      <b/>
      <sz val="10"/>
      <name val="Helvetica Neue"/>
      <family val="0"/>
    </font>
    <font>
      <b/>
      <sz val="8"/>
      <name val="Helvetica Neue"/>
      <family val="0"/>
    </font>
    <font>
      <b/>
      <u val="single"/>
      <sz val="10"/>
      <name val="Helvetica Neue"/>
      <family val="0"/>
    </font>
    <font>
      <sz val="16"/>
      <color indexed="8"/>
      <name val="Helvetica Neue"/>
      <family val="0"/>
    </font>
    <font>
      <b/>
      <sz val="16"/>
      <color indexed="8"/>
      <name val="Helvetica Neue"/>
      <family val="0"/>
    </font>
    <font>
      <sz val="11"/>
      <color indexed="11"/>
      <name val="Calibri"/>
      <family val="2"/>
    </font>
    <font>
      <b/>
      <sz val="11"/>
      <color indexed="8"/>
      <name val="Calibri"/>
      <family val="2"/>
    </font>
    <font>
      <b/>
      <sz val="20"/>
      <color indexed="11"/>
      <name val="Calibri"/>
      <family val="2"/>
    </font>
    <font>
      <b/>
      <sz val="20"/>
      <color indexed="53"/>
      <name val="Calibri"/>
      <family val="2"/>
    </font>
    <font>
      <sz val="11"/>
      <color indexed="8"/>
      <name val="Calibri"/>
      <family val="2"/>
    </font>
    <font>
      <b/>
      <sz val="14"/>
      <color indexed="11"/>
      <name val="Calibri"/>
      <family val="2"/>
    </font>
    <font>
      <sz val="12"/>
      <color indexed="11"/>
      <name val="Calibri"/>
      <family val="2"/>
    </font>
    <font>
      <b/>
      <sz val="12"/>
      <color indexed="11"/>
      <name val="Calibri"/>
      <family val="2"/>
    </font>
    <font>
      <sz val="10"/>
      <color indexed="11"/>
      <name val="Helvetica Neue"/>
      <family val="0"/>
    </font>
    <font>
      <sz val="11"/>
      <color indexed="63"/>
      <name val="Calibri"/>
      <family val="2"/>
    </font>
    <font>
      <b/>
      <sz val="16"/>
      <color indexed="11"/>
      <name val="Calibri"/>
      <family val="2"/>
    </font>
    <font>
      <b/>
      <sz val="8"/>
      <color indexed="53"/>
      <name val="Helvetica Neue"/>
      <family val="0"/>
    </font>
    <font>
      <sz val="14"/>
      <color indexed="11"/>
      <name val="Calibri"/>
      <family val="0"/>
    </font>
    <font>
      <sz val="11"/>
      <color indexed="14"/>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62"/>
        <bgColor indexed="64"/>
      </patternFill>
    </fill>
    <fill>
      <patternFill patternType="solid">
        <fgColor indexed="49"/>
        <bgColor indexed="64"/>
      </patternFill>
    </fill>
    <fill>
      <patternFill patternType="solid">
        <fgColor indexed="19"/>
        <bgColor indexed="64"/>
      </patternFill>
    </fill>
    <fill>
      <patternFill patternType="solid">
        <fgColor indexed="31"/>
        <bgColor indexed="64"/>
      </patternFill>
    </fill>
    <fill>
      <patternFill patternType="solid">
        <fgColor indexed="2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1"/>
      </left>
      <right style="medium">
        <color indexed="51"/>
      </right>
      <top style="medium">
        <color indexed="51"/>
      </top>
      <bottom style="medium">
        <color indexed="51"/>
      </bottom>
    </border>
    <border>
      <left style="thick">
        <color indexed="23"/>
      </left>
      <right>
        <color indexed="6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color indexed="63"/>
      </bottom>
    </border>
    <border>
      <left>
        <color indexed="63"/>
      </left>
      <right style="thick">
        <color indexed="23"/>
      </right>
      <top>
        <color indexed="63"/>
      </top>
      <bottom style="thick">
        <color indexed="23"/>
      </bottom>
    </border>
    <border>
      <left>
        <color indexed="63"/>
      </left>
      <right style="thick">
        <color indexed="23"/>
      </right>
      <top style="thick">
        <color indexed="23"/>
      </top>
      <bottom>
        <color indexed="63"/>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
    <xf numFmtId="0" fontId="0" fillId="0" borderId="0" xfId="0" applyAlignment="1">
      <alignment/>
    </xf>
    <xf numFmtId="0" fontId="11" fillId="33" borderId="0" xfId="33" applyNumberFormat="1" applyFont="1" applyFill="1" applyAlignment="1" applyProtection="1">
      <alignment vertical="top"/>
      <protection/>
    </xf>
    <xf numFmtId="0" fontId="12" fillId="33" borderId="0" xfId="33" applyNumberFormat="1" applyFont="1" applyFill="1" applyAlignment="1" applyProtection="1">
      <alignment vertical="top"/>
      <protection/>
    </xf>
    <xf numFmtId="0" fontId="9" fillId="33" borderId="0" xfId="33" applyNumberFormat="1" applyFont="1" applyFill="1" applyAlignment="1" applyProtection="1">
      <alignment horizontal="right" vertical="top"/>
      <protection/>
    </xf>
    <xf numFmtId="0" fontId="13" fillId="33" borderId="0" xfId="33" applyNumberFormat="1" applyFont="1" applyFill="1" applyAlignment="1" applyProtection="1">
      <alignment horizontal="left" vertical="top"/>
      <protection/>
    </xf>
    <xf numFmtId="0" fontId="1" fillId="0" borderId="10" xfId="0" applyNumberFormat="1" applyFont="1" applyFill="1" applyBorder="1" applyAlignment="1" applyProtection="1">
      <alignment vertical="center"/>
      <protection/>
    </xf>
    <xf numFmtId="0" fontId="11" fillId="34" borderId="0" xfId="33" applyNumberFormat="1" applyFont="1" applyFill="1" applyAlignment="1" applyProtection="1">
      <alignment vertical="top"/>
      <protection/>
    </xf>
    <xf numFmtId="0" fontId="14" fillId="20" borderId="0" xfId="33" applyNumberFormat="1" applyFont="1" applyAlignment="1" applyProtection="1">
      <alignment vertical="top"/>
      <protection/>
    </xf>
    <xf numFmtId="0" fontId="14" fillId="33" borderId="0" xfId="33" applyNumberFormat="1" applyFont="1" applyFill="1" applyAlignment="1" applyProtection="1">
      <alignment vertical="top"/>
      <protection/>
    </xf>
    <xf numFmtId="0" fontId="1" fillId="0" borderId="0" xfId="0" applyNumberFormat="1" applyFont="1" applyFill="1" applyAlignment="1" applyProtection="1">
      <alignment vertical="top"/>
      <protection/>
    </xf>
    <xf numFmtId="0" fontId="1" fillId="0" borderId="0" xfId="0" applyNumberFormat="1" applyFont="1" applyFill="1" applyAlignment="1" applyProtection="1">
      <alignment horizontal="right" vertical="top"/>
      <protection/>
    </xf>
    <xf numFmtId="164" fontId="1" fillId="0" borderId="0" xfId="0" applyNumberFormat="1" applyFont="1" applyFill="1" applyBorder="1" applyAlignment="1" applyProtection="1">
      <alignment horizontal="right" vertical="center"/>
      <protection/>
    </xf>
    <xf numFmtId="0" fontId="7" fillId="0" borderId="0" xfId="0" applyFont="1" applyAlignment="1" applyProtection="1">
      <alignment vertical="top"/>
      <protection/>
    </xf>
    <xf numFmtId="0" fontId="1" fillId="33" borderId="0" xfId="0" applyNumberFormat="1" applyFont="1" applyFill="1" applyAlignment="1" applyProtection="1">
      <alignment vertical="top"/>
      <protection/>
    </xf>
    <xf numFmtId="0" fontId="2" fillId="33" borderId="0" xfId="0" applyNumberFormat="1" applyFont="1" applyFill="1" applyBorder="1" applyAlignment="1" applyProtection="1">
      <alignment horizontal="center" vertical="center" wrapText="1"/>
      <protection/>
    </xf>
    <xf numFmtId="0" fontId="15" fillId="35" borderId="0" xfId="27" applyNumberFormat="1" applyFont="1" applyFill="1" applyAlignment="1" applyProtection="1">
      <alignment vertical="top"/>
      <protection/>
    </xf>
    <xf numFmtId="0" fontId="15" fillId="33" borderId="0" xfId="27" applyNumberFormat="1" applyFont="1" applyFill="1" applyAlignment="1" applyProtection="1">
      <alignment vertical="top"/>
      <protection/>
    </xf>
    <xf numFmtId="0" fontId="4" fillId="0" borderId="0" xfId="0" applyNumberFormat="1" applyFont="1" applyFill="1" applyAlignment="1" applyProtection="1">
      <alignment horizontal="center" vertical="top"/>
      <protection/>
    </xf>
    <xf numFmtId="0" fontId="6" fillId="0" borderId="0" xfId="0" applyNumberFormat="1" applyFont="1" applyFill="1" applyAlignment="1" applyProtection="1">
      <alignment horizontal="center" vertical="top"/>
      <protection/>
    </xf>
    <xf numFmtId="166" fontId="1" fillId="0" borderId="0" xfId="0" applyNumberFormat="1" applyFont="1" applyFill="1" applyAlignment="1" applyProtection="1">
      <alignment vertical="top"/>
      <protection/>
    </xf>
    <xf numFmtId="0" fontId="17" fillId="33" borderId="0" xfId="0" applyNumberFormat="1" applyFont="1" applyFill="1" applyAlignment="1" applyProtection="1">
      <alignment horizontal="center" vertical="top"/>
      <protection/>
    </xf>
    <xf numFmtId="164" fontId="17" fillId="33" borderId="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vertical="top"/>
      <protection/>
    </xf>
    <xf numFmtId="167" fontId="1" fillId="0" borderId="0" xfId="0" applyNumberFormat="1" applyFont="1" applyFill="1" applyBorder="1" applyAlignment="1" applyProtection="1">
      <alignment vertical="center"/>
      <protection/>
    </xf>
    <xf numFmtId="166" fontId="1" fillId="33" borderId="0" xfId="0" applyNumberFormat="1" applyFont="1" applyFill="1" applyAlignment="1" applyProtection="1">
      <alignment vertical="top"/>
      <protection/>
    </xf>
    <xf numFmtId="167" fontId="1" fillId="0" borderId="0" xfId="0" applyNumberFormat="1" applyFont="1" applyFill="1" applyAlignment="1" applyProtection="1">
      <alignment vertical="top"/>
      <protection/>
    </xf>
    <xf numFmtId="166" fontId="1" fillId="0" borderId="0" xfId="0" applyNumberFormat="1" applyFont="1" applyFill="1" applyAlignment="1" applyProtection="1">
      <alignment horizontal="center" vertical="top"/>
      <protection/>
    </xf>
    <xf numFmtId="0" fontId="1" fillId="0" borderId="0" xfId="0" applyNumberFormat="1" applyFont="1" applyFill="1" applyAlignment="1" applyProtection="1">
      <alignment horizontal="center" vertical="top"/>
      <protection/>
    </xf>
    <xf numFmtId="0" fontId="1" fillId="0" borderId="0" xfId="0" applyNumberFormat="1" applyFont="1" applyAlignment="1" applyProtection="1">
      <alignment vertical="top"/>
      <protection/>
    </xf>
    <xf numFmtId="0" fontId="1" fillId="33" borderId="0" xfId="0" applyNumberFormat="1" applyFont="1" applyFill="1" applyAlignment="1" applyProtection="1">
      <alignment horizontal="right" vertical="top"/>
      <protection/>
    </xf>
    <xf numFmtId="0" fontId="18" fillId="0" borderId="0" xfId="0" applyNumberFormat="1" applyFont="1" applyAlignment="1" applyProtection="1">
      <alignment horizontal="right" vertical="top"/>
      <protection/>
    </xf>
    <xf numFmtId="0" fontId="1" fillId="0" borderId="10" xfId="0" applyNumberFormat="1" applyFont="1" applyFill="1" applyBorder="1" applyAlignment="1" applyProtection="1">
      <alignment vertical="center"/>
      <protection locked="0"/>
    </xf>
    <xf numFmtId="164" fontId="1" fillId="0" borderId="10" xfId="0" applyNumberFormat="1" applyFont="1" applyFill="1" applyBorder="1" applyAlignment="1" applyProtection="1">
      <alignment horizontal="right" vertical="center"/>
      <protection locked="0"/>
    </xf>
    <xf numFmtId="167" fontId="1" fillId="0" borderId="10" xfId="0" applyNumberFormat="1" applyFont="1" applyFill="1" applyBorder="1" applyAlignment="1" applyProtection="1">
      <alignment vertical="center"/>
      <protection locked="0"/>
    </xf>
    <xf numFmtId="10" fontId="1" fillId="0" borderId="10" xfId="0" applyNumberFormat="1" applyFont="1" applyFill="1" applyBorder="1" applyAlignment="1" applyProtection="1">
      <alignment vertical="center"/>
      <protection locked="0"/>
    </xf>
    <xf numFmtId="0" fontId="11" fillId="36" borderId="0" xfId="33" applyNumberFormat="1" applyFont="1" applyFill="1" applyAlignment="1" applyProtection="1">
      <alignment vertical="top"/>
      <protection/>
    </xf>
    <xf numFmtId="0" fontId="9" fillId="36" borderId="0" xfId="33" applyNumberFormat="1" applyFont="1" applyFill="1" applyAlignment="1" applyProtection="1">
      <alignment horizontal="right" vertical="top"/>
      <protection/>
    </xf>
    <xf numFmtId="0" fontId="15" fillId="36" borderId="0" xfId="27" applyNumberFormat="1" applyFont="1" applyFill="1" applyAlignment="1" applyProtection="1">
      <alignment vertical="top"/>
      <protection/>
    </xf>
    <xf numFmtId="0" fontId="15" fillId="36" borderId="0" xfId="27" applyNumberFormat="1" applyFont="1" applyFill="1" applyAlignment="1" applyProtection="1">
      <alignment horizontal="right" vertical="top"/>
      <protection/>
    </xf>
    <xf numFmtId="0" fontId="16" fillId="36" borderId="0" xfId="27" applyNumberFormat="1" applyFont="1" applyFill="1" applyAlignment="1" applyProtection="1">
      <alignment horizontal="center" vertical="top"/>
      <protection/>
    </xf>
    <xf numFmtId="0" fontId="14" fillId="36" borderId="0" xfId="33" applyNumberFormat="1" applyFont="1" applyFill="1" applyAlignment="1" applyProtection="1">
      <alignment vertical="top"/>
      <protection/>
    </xf>
    <xf numFmtId="166" fontId="10" fillId="37" borderId="0" xfId="15" applyNumberFormat="1" applyFont="1" applyFill="1" applyAlignment="1" applyProtection="1">
      <alignment vertical="top"/>
      <protection/>
    </xf>
    <xf numFmtId="166" fontId="10" fillId="37" borderId="0" xfId="15" applyNumberFormat="1" applyFont="1" applyFill="1" applyAlignment="1" applyProtection="1">
      <alignment horizontal="right" vertical="top"/>
      <protection/>
    </xf>
    <xf numFmtId="166" fontId="10" fillId="37" borderId="0" xfId="27" applyNumberFormat="1" applyFont="1" applyFill="1" applyAlignment="1" applyProtection="1">
      <alignment vertical="top"/>
      <protection/>
    </xf>
    <xf numFmtId="166" fontId="10" fillId="37" borderId="0" xfId="27" applyNumberFormat="1" applyFont="1" applyFill="1" applyAlignment="1" applyProtection="1">
      <alignment horizontal="right" vertical="top"/>
      <protection/>
    </xf>
    <xf numFmtId="0" fontId="1" fillId="0" borderId="10" xfId="0" applyNumberFormat="1" applyFont="1" applyFill="1" applyBorder="1" applyAlignment="1" applyProtection="1">
      <alignment horizontal="right" vertical="center"/>
      <protection locked="0"/>
    </xf>
    <xf numFmtId="0" fontId="21" fillId="36" borderId="0" xfId="33" applyNumberFormat="1" applyFont="1" applyFill="1" applyAlignment="1" applyProtection="1">
      <alignment vertical="top"/>
      <protection/>
    </xf>
    <xf numFmtId="167" fontId="10" fillId="37" borderId="0" xfId="15" applyNumberFormat="1" applyFont="1" applyFill="1" applyAlignment="1" applyProtection="1">
      <alignment vertical="top"/>
      <protection/>
    </xf>
    <xf numFmtId="167" fontId="10" fillId="37" borderId="0" xfId="27" applyNumberFormat="1" applyFont="1" applyFill="1" applyAlignment="1" applyProtection="1">
      <alignment vertical="top"/>
      <protection/>
    </xf>
    <xf numFmtId="167" fontId="10" fillId="37" borderId="0" xfId="27" applyNumberFormat="1" applyFont="1" applyFill="1" applyAlignment="1" applyProtection="1">
      <alignment horizontal="right" vertical="top"/>
      <protection/>
    </xf>
    <xf numFmtId="0" fontId="1" fillId="33" borderId="0" xfId="0" applyNumberFormat="1" applyFont="1" applyFill="1" applyAlignment="1" applyProtection="1">
      <alignment vertical="top"/>
      <protection/>
    </xf>
    <xf numFmtId="0" fontId="18" fillId="0" borderId="0" xfId="0" applyNumberFormat="1" applyFont="1" applyAlignment="1" applyProtection="1">
      <alignment horizontal="right" vertical="top"/>
      <protection/>
    </xf>
    <xf numFmtId="0" fontId="18" fillId="0" borderId="0" xfId="0" applyNumberFormat="1" applyFont="1" applyAlignment="1" applyProtection="1">
      <alignment horizontal="left" vertical="top" wrapText="1"/>
      <protection/>
    </xf>
    <xf numFmtId="0" fontId="0" fillId="0" borderId="0" xfId="0" applyAlignment="1">
      <alignment horizontal="left" vertical="top" wrapText="1"/>
    </xf>
    <xf numFmtId="0" fontId="20" fillId="0" borderId="0" xfId="0" applyNumberFormat="1" applyFont="1" applyFill="1" applyBorder="1" applyAlignment="1" applyProtection="1">
      <alignment horizontal="right" vertical="top" wrapText="1"/>
      <protection/>
    </xf>
    <xf numFmtId="0" fontId="20" fillId="0" borderId="0" xfId="0" applyFont="1" applyBorder="1" applyAlignment="1">
      <alignment horizontal="right" vertical="top" wrapText="1"/>
    </xf>
    <xf numFmtId="0" fontId="19" fillId="38" borderId="11" xfId="35" applyNumberFormat="1" applyFont="1" applyFill="1" applyBorder="1" applyAlignment="1" applyProtection="1">
      <alignment horizontal="right" vertical="center"/>
      <protection/>
    </xf>
    <xf numFmtId="0" fontId="19" fillId="38" borderId="0" xfId="35" applyFont="1" applyFill="1" applyBorder="1" applyAlignment="1" applyProtection="1">
      <alignment vertical="center"/>
      <protection/>
    </xf>
    <xf numFmtId="0" fontId="8" fillId="38" borderId="12" xfId="0" applyFont="1" applyFill="1" applyBorder="1" applyAlignment="1" applyProtection="1">
      <alignment vertical="center"/>
      <protection/>
    </xf>
    <xf numFmtId="0" fontId="8" fillId="38" borderId="13" xfId="0" applyFont="1" applyFill="1" applyBorder="1" applyAlignment="1" applyProtection="1">
      <alignment vertical="center"/>
      <protection/>
    </xf>
    <xf numFmtId="166" fontId="19" fillId="38" borderId="14" xfId="35" applyNumberFormat="1" applyFont="1" applyFill="1" applyBorder="1" applyAlignment="1" applyProtection="1">
      <alignment horizontal="left" vertical="center"/>
      <protection/>
    </xf>
    <xf numFmtId="0" fontId="8" fillId="38" borderId="15" xfId="0" applyFont="1" applyFill="1" applyBorder="1" applyAlignment="1" applyProtection="1">
      <alignment horizontal="left" vertical="center"/>
      <protection/>
    </xf>
    <xf numFmtId="166" fontId="19" fillId="38" borderId="16" xfId="35" applyNumberFormat="1" applyFont="1" applyFill="1" applyBorder="1" applyAlignment="1" applyProtection="1">
      <alignment horizontal="left" vertical="center"/>
      <protection/>
    </xf>
    <xf numFmtId="0" fontId="8" fillId="38" borderId="14" xfId="0" applyFont="1" applyFill="1" applyBorder="1" applyAlignment="1" applyProtection="1">
      <alignment horizontal="left" vertical="center"/>
      <protection/>
    </xf>
    <xf numFmtId="0" fontId="19" fillId="38" borderId="17" xfId="35" applyNumberFormat="1" applyFont="1" applyFill="1" applyBorder="1" applyAlignment="1" applyProtection="1">
      <alignment horizontal="right" vertical="center"/>
      <protection/>
    </xf>
    <xf numFmtId="0" fontId="19" fillId="38" borderId="18" xfId="35" applyFont="1" applyFill="1" applyBorder="1" applyAlignment="1" applyProtection="1">
      <alignment vertical="center"/>
      <protection/>
    </xf>
    <xf numFmtId="0" fontId="8" fillId="38" borderId="11" xfId="0" applyFont="1" applyFill="1" applyBorder="1" applyAlignment="1" applyProtection="1">
      <alignment vertical="center"/>
      <protection/>
    </xf>
    <xf numFmtId="0" fontId="8" fillId="38" borderId="0" xfId="0" applyFont="1" applyFill="1" applyBorder="1" applyAlignment="1" applyProtection="1">
      <alignmen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CDCDCD"/>
      <rgbColor rgb="00FFFFFF"/>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59"/>
  <sheetViews>
    <sheetView showGridLines="0" tabSelected="1" workbookViewId="0" topLeftCell="A1">
      <selection activeCell="G19" sqref="G19"/>
    </sheetView>
  </sheetViews>
  <sheetFormatPr defaultColWidth="10.296875" defaultRowHeight="19.5" customHeight="1"/>
  <cols>
    <col min="1" max="1" width="1.1015625" style="13" customWidth="1"/>
    <col min="2" max="2" width="0.8984375" style="28" customWidth="1"/>
    <col min="3" max="3" width="1" style="28" customWidth="1"/>
    <col min="4" max="4" width="1.59765625" style="28" customWidth="1"/>
    <col min="5" max="5" width="22.3984375" style="30" customWidth="1"/>
    <col min="6" max="7" width="12.3984375" style="28" customWidth="1"/>
    <col min="8" max="8" width="8.59765625" style="28" customWidth="1"/>
    <col min="9" max="9" width="11" style="28" customWidth="1"/>
    <col min="10" max="10" width="9.3984375" style="28" customWidth="1"/>
    <col min="11" max="11" width="10.19921875" style="13" customWidth="1"/>
    <col min="12" max="12" width="15.09765625" style="13" bestFit="1" customWidth="1"/>
    <col min="13" max="98" width="10.19921875" style="13" customWidth="1"/>
    <col min="99" max="16384" width="10.19921875" style="28" customWidth="1"/>
  </cols>
  <sheetData>
    <row r="1" spans="1:98" ht="26.25">
      <c r="A1" s="50"/>
      <c r="D1" s="2" t="s">
        <v>0</v>
      </c>
      <c r="E1" s="51"/>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row>
    <row r="2" spans="1:98" ht="95.25" customHeight="1">
      <c r="A2" s="50"/>
      <c r="E2" s="52" t="s">
        <v>1</v>
      </c>
      <c r="F2" s="53"/>
      <c r="G2" s="53"/>
      <c r="H2" s="53"/>
      <c r="I2" s="53"/>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row>
    <row r="3" spans="4:5" s="1" customFormat="1" ht="27" thickBot="1">
      <c r="D3" s="2" t="s">
        <v>50</v>
      </c>
      <c r="E3" s="3"/>
    </row>
    <row r="4" spans="4:8" s="1" customFormat="1" ht="18" customHeight="1" thickBot="1">
      <c r="D4" s="4">
        <v>1</v>
      </c>
      <c r="E4" s="4" t="s">
        <v>60</v>
      </c>
      <c r="H4" s="5"/>
    </row>
    <row r="5" spans="4:5" s="1" customFormat="1" ht="18" customHeight="1">
      <c r="D5" s="4">
        <v>2</v>
      </c>
      <c r="E5" s="4" t="s">
        <v>61</v>
      </c>
    </row>
    <row r="6" s="1" customFormat="1" ht="15.75" customHeight="1">
      <c r="E6" s="3"/>
    </row>
    <row r="7" spans="1:98" s="6" customFormat="1" ht="26.25">
      <c r="A7" s="1"/>
      <c r="B7" s="35" t="s">
        <v>59</v>
      </c>
      <c r="C7" s="35"/>
      <c r="D7" s="35"/>
      <c r="E7" s="36"/>
      <c r="F7" s="35"/>
      <c r="G7" s="35"/>
      <c r="H7" s="35"/>
      <c r="I7" s="35"/>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98" s="7" customFormat="1" ht="18" customHeight="1">
      <c r="A8" s="8"/>
      <c r="B8" s="40"/>
      <c r="C8" s="46" t="s">
        <v>23</v>
      </c>
      <c r="D8" s="40"/>
      <c r="E8" s="36"/>
      <c r="F8" s="40"/>
      <c r="G8" s="40"/>
      <c r="H8" s="40"/>
      <c r="I8" s="40"/>
      <c r="J8" s="40"/>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row>
    <row r="9" spans="1:98" s="9" customFormat="1" ht="13.5" customHeight="1" thickBot="1">
      <c r="A9" s="13"/>
      <c r="E9" s="10"/>
      <c r="F9" s="11"/>
      <c r="H9" s="12"/>
      <c r="I9" s="12"/>
      <c r="J9" s="12"/>
      <c r="K9" s="13"/>
      <c r="L9" s="14"/>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row>
    <row r="10" spans="1:98" s="9" customFormat="1" ht="15.75" customHeight="1" thickBot="1">
      <c r="A10" s="13"/>
      <c r="E10" s="10" t="s">
        <v>53</v>
      </c>
      <c r="F10" s="45"/>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row>
    <row r="11" spans="1:98" s="9" customFormat="1" ht="15.75" customHeight="1" thickBot="1" thickTop="1">
      <c r="A11" s="13"/>
      <c r="E11" s="10" t="s">
        <v>25</v>
      </c>
      <c r="F11" s="31"/>
      <c r="H11" s="64" t="s">
        <v>4</v>
      </c>
      <c r="I11" s="65"/>
      <c r="J11" s="62" t="e">
        <f>(((J59*F11)+J34)+(F14*F11))/(F11*F13)</f>
        <v>#DIV/0!</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row>
    <row r="12" spans="1:98" s="9" customFormat="1" ht="13.5" customHeight="1" thickBot="1">
      <c r="A12" s="13"/>
      <c r="E12" s="10" t="s">
        <v>26</v>
      </c>
      <c r="F12" s="31"/>
      <c r="H12" s="66"/>
      <c r="I12" s="67"/>
      <c r="J12" s="6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row>
    <row r="13" spans="1:98" s="9" customFormat="1" ht="13.5" customHeight="1" thickBot="1">
      <c r="A13" s="13"/>
      <c r="E13" s="10" t="s">
        <v>27</v>
      </c>
      <c r="F13" s="31"/>
      <c r="H13" s="56" t="s">
        <v>2</v>
      </c>
      <c r="I13" s="57"/>
      <c r="J13" s="60" t="e">
        <f>((J59*F11)+J34)/(F11*F13)</f>
        <v>#DIV/0!</v>
      </c>
      <c r="K13" s="13"/>
      <c r="L13" s="14"/>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row>
    <row r="14" spans="1:98" s="9" customFormat="1" ht="13.5" customHeight="1" thickBot="1">
      <c r="A14" s="13"/>
      <c r="E14" s="10" t="s">
        <v>3</v>
      </c>
      <c r="F14" s="32"/>
      <c r="H14" s="58"/>
      <c r="I14" s="59"/>
      <c r="J14" s="61"/>
      <c r="K14" s="13"/>
      <c r="L14" s="14"/>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row>
    <row r="15" spans="1:98" s="9" customFormat="1" ht="13.5" customHeight="1">
      <c r="A15" s="13"/>
      <c r="E15" s="10"/>
      <c r="F15" s="11"/>
      <c r="H15" s="12"/>
      <c r="I15" s="12"/>
      <c r="J15" s="12"/>
      <c r="K15" s="13"/>
      <c r="L15" s="14"/>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row>
    <row r="16" spans="1:98" s="7" customFormat="1" ht="18" customHeight="1">
      <c r="A16" s="8"/>
      <c r="B16" s="40"/>
      <c r="C16" s="40" t="s">
        <v>64</v>
      </c>
      <c r="D16" s="40"/>
      <c r="E16" s="36"/>
      <c r="F16" s="40"/>
      <c r="G16" s="40"/>
      <c r="H16" s="40"/>
      <c r="I16" s="40"/>
      <c r="J16" s="40"/>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row>
    <row r="17" spans="1:98" s="15" customFormat="1" ht="15.75">
      <c r="A17" s="16"/>
      <c r="B17" s="37"/>
      <c r="C17" s="37"/>
      <c r="D17" s="37" t="s">
        <v>68</v>
      </c>
      <c r="E17" s="38"/>
      <c r="F17" s="37"/>
      <c r="G17" s="37"/>
      <c r="H17" s="37"/>
      <c r="I17" s="39" t="s">
        <v>7</v>
      </c>
      <c r="J17" s="39" t="s">
        <v>10</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row>
    <row r="18" spans="1:98" s="9" customFormat="1" ht="13.5" thickBot="1">
      <c r="A18" s="13"/>
      <c r="E18" s="10"/>
      <c r="F18" s="17" t="s">
        <v>5</v>
      </c>
      <c r="G18" s="17" t="s">
        <v>6</v>
      </c>
      <c r="I18" s="18"/>
      <c r="J18" s="18"/>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row>
    <row r="19" spans="1:98" s="9" customFormat="1" ht="13.5" thickBot="1">
      <c r="A19" s="13"/>
      <c r="E19" s="10" t="s">
        <v>28</v>
      </c>
      <c r="F19" s="31"/>
      <c r="G19" s="33"/>
      <c r="I19" s="25">
        <f>(F19*G19)</f>
        <v>0</v>
      </c>
      <c r="J19" s="19" t="e">
        <f>(F19*G19)/F11</f>
        <v>#DIV/0!</v>
      </c>
      <c r="K19" s="13"/>
      <c r="L19" s="13"/>
      <c r="M19" s="20" t="s">
        <v>54</v>
      </c>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row>
    <row r="20" spans="1:98" s="9" customFormat="1" ht="13.5" thickBot="1">
      <c r="A20" s="13"/>
      <c r="E20" s="10"/>
      <c r="F20" s="17" t="s">
        <v>8</v>
      </c>
      <c r="G20" s="17" t="s">
        <v>9</v>
      </c>
      <c r="I20" s="18"/>
      <c r="J20" s="18"/>
      <c r="K20" s="13"/>
      <c r="L20" s="13"/>
      <c r="M20" s="20" t="s">
        <v>55</v>
      </c>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row>
    <row r="21" spans="1:98" s="9" customFormat="1" ht="13.5" thickBot="1">
      <c r="A21" s="13"/>
      <c r="E21" s="10" t="s">
        <v>29</v>
      </c>
      <c r="F21" s="31"/>
      <c r="G21" s="33"/>
      <c r="I21" s="25">
        <f>F21*(G21/2000)*F11</f>
        <v>0</v>
      </c>
      <c r="J21" s="19">
        <f>F21*(G21/2000)</f>
        <v>0</v>
      </c>
      <c r="K21" s="13"/>
      <c r="L21" s="13"/>
      <c r="M21" s="20" t="s">
        <v>56</v>
      </c>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row>
    <row r="22" spans="1:98" s="9" customFormat="1" ht="13.5" thickBot="1">
      <c r="A22" s="13"/>
      <c r="E22" s="10" t="s">
        <v>30</v>
      </c>
      <c r="F22" s="31"/>
      <c r="G22" s="33"/>
      <c r="I22" s="25">
        <f>F22*(G22/2000)*F11</f>
        <v>0</v>
      </c>
      <c r="J22" s="19">
        <f>F22*(G22/2000)</f>
        <v>0</v>
      </c>
      <c r="K22" s="13"/>
      <c r="L22" s="13"/>
      <c r="M22" s="21" t="s">
        <v>57</v>
      </c>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row>
    <row r="23" spans="1:98" s="9" customFormat="1" ht="13.5" thickBot="1">
      <c r="A23" s="13"/>
      <c r="E23" s="10" t="s">
        <v>31</v>
      </c>
      <c r="F23" s="31"/>
      <c r="G23" s="33"/>
      <c r="I23" s="25">
        <f>F23*(G23/2000)*F11</f>
        <v>0</v>
      </c>
      <c r="J23" s="19">
        <f>F23*(G23/2000)</f>
        <v>0</v>
      </c>
      <c r="K23" s="13"/>
      <c r="L23" s="13"/>
      <c r="M23" s="21" t="s">
        <v>58</v>
      </c>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row>
    <row r="24" spans="1:98" s="9" customFormat="1" ht="13.5" thickBot="1">
      <c r="A24" s="13"/>
      <c r="E24" s="10" t="s">
        <v>32</v>
      </c>
      <c r="F24" s="31"/>
      <c r="G24" s="33"/>
      <c r="I24" s="25">
        <f>F24*(G24/2000)*F11</f>
        <v>0</v>
      </c>
      <c r="J24" s="19">
        <f>F24*(G24/2000)</f>
        <v>0</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row>
    <row r="25" spans="1:98" s="9" customFormat="1" ht="13.5" thickBot="1">
      <c r="A25" s="13"/>
      <c r="E25" s="10" t="s">
        <v>33</v>
      </c>
      <c r="F25" s="31"/>
      <c r="G25" s="33"/>
      <c r="I25" s="25">
        <f>F25*(G25/2000)*F11</f>
        <v>0</v>
      </c>
      <c r="J25" s="19">
        <f>F25*(G25/2000)</f>
        <v>0</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row>
    <row r="26" spans="1:98" s="9" customFormat="1" ht="13.5" thickBot="1">
      <c r="A26" s="13"/>
      <c r="E26" s="10" t="s">
        <v>34</v>
      </c>
      <c r="F26" s="33"/>
      <c r="G26" s="22" t="s">
        <v>67</v>
      </c>
      <c r="I26" s="25">
        <f>F26*F11</f>
        <v>0</v>
      </c>
      <c r="J26" s="19"/>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row>
    <row r="27" spans="1:98" s="9" customFormat="1" ht="15">
      <c r="A27" s="13"/>
      <c r="E27" s="10"/>
      <c r="F27" s="23"/>
      <c r="G27" s="41"/>
      <c r="H27" s="41"/>
      <c r="I27" s="42" t="s">
        <v>51</v>
      </c>
      <c r="J27" s="47">
        <f>SUM(I19:I26)</f>
        <v>0</v>
      </c>
      <c r="K27" s="13"/>
      <c r="L27" s="13"/>
      <c r="M27" s="13"/>
      <c r="N27" s="24"/>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row>
    <row r="28" spans="1:98" s="15" customFormat="1" ht="15" customHeight="1" thickBot="1">
      <c r="A28" s="16"/>
      <c r="B28" s="37"/>
      <c r="C28" s="37"/>
      <c r="D28" s="37" t="s">
        <v>11</v>
      </c>
      <c r="E28" s="38"/>
      <c r="F28" s="37"/>
      <c r="G28" s="37"/>
      <c r="H28" s="37"/>
      <c r="I28" s="39"/>
      <c r="J28" s="39"/>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row>
    <row r="29" spans="1:98" s="9" customFormat="1" ht="13.5" thickBot="1">
      <c r="A29" s="13"/>
      <c r="E29" s="10" t="s">
        <v>24</v>
      </c>
      <c r="F29" s="33"/>
      <c r="H29" s="10" t="s">
        <v>12</v>
      </c>
      <c r="I29" s="25">
        <f>F32*F11+F29</f>
        <v>0</v>
      </c>
      <c r="J29" s="19" t="e">
        <f>F29/F11</f>
        <v>#DIV/0!</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row>
    <row r="30" spans="1:98" s="9" customFormat="1" ht="12.75">
      <c r="A30" s="13"/>
      <c r="E30" s="54" t="s">
        <v>65</v>
      </c>
      <c r="F30" s="55"/>
      <c r="H30" s="10"/>
      <c r="I30" s="19"/>
      <c r="J30" s="19"/>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row>
    <row r="31" spans="1:98" s="9" customFormat="1" ht="13.5" thickBot="1">
      <c r="A31" s="13"/>
      <c r="E31" s="55"/>
      <c r="F31" s="55"/>
      <c r="H31" s="10"/>
      <c r="I31" s="19"/>
      <c r="J31" s="19"/>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row>
    <row r="32" spans="1:98" s="9" customFormat="1" ht="13.5" thickBot="1">
      <c r="A32" s="13"/>
      <c r="E32" s="10" t="s">
        <v>35</v>
      </c>
      <c r="F32" s="33"/>
      <c r="G32" s="22" t="s">
        <v>67</v>
      </c>
      <c r="K32" s="13"/>
      <c r="L32" s="13"/>
      <c r="M32" s="24"/>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row>
    <row r="33" spans="1:98" s="9" customFormat="1" ht="15">
      <c r="A33" s="13"/>
      <c r="E33" s="10"/>
      <c r="F33" s="23"/>
      <c r="G33" s="41"/>
      <c r="H33" s="41"/>
      <c r="I33" s="42" t="s">
        <v>12</v>
      </c>
      <c r="J33" s="47">
        <f>I29</f>
        <v>0</v>
      </c>
      <c r="K33" s="13"/>
      <c r="L33" s="13"/>
      <c r="M33" s="24"/>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row>
    <row r="34" spans="1:98" s="9" customFormat="1" ht="15">
      <c r="A34" s="13"/>
      <c r="E34" s="10"/>
      <c r="F34" s="23"/>
      <c r="G34" s="43"/>
      <c r="H34" s="43"/>
      <c r="I34" s="44" t="s">
        <v>63</v>
      </c>
      <c r="J34" s="48">
        <f>J33+J27</f>
        <v>0</v>
      </c>
      <c r="K34" s="13"/>
      <c r="L34" s="13"/>
      <c r="M34" s="24"/>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row>
    <row r="35" spans="1:98" s="7" customFormat="1" ht="18" customHeight="1">
      <c r="A35" s="8"/>
      <c r="B35" s="40"/>
      <c r="C35" s="40" t="s">
        <v>66</v>
      </c>
      <c r="D35" s="40"/>
      <c r="E35" s="36"/>
      <c r="F35" s="40"/>
      <c r="G35" s="40"/>
      <c r="H35" s="40"/>
      <c r="I35" s="40"/>
      <c r="J35" s="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row>
    <row r="36" spans="1:98" s="15" customFormat="1" ht="15" customHeight="1" thickBot="1">
      <c r="A36" s="16"/>
      <c r="B36" s="37"/>
      <c r="C36" s="37"/>
      <c r="D36" s="37" t="s">
        <v>13</v>
      </c>
      <c r="E36" s="38"/>
      <c r="F36" s="37"/>
      <c r="G36" s="37"/>
      <c r="H36" s="37"/>
      <c r="I36" s="39" t="s">
        <v>7</v>
      </c>
      <c r="J36" s="39" t="s">
        <v>10</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row>
    <row r="37" spans="1:98" s="9" customFormat="1" ht="13.5" thickBot="1">
      <c r="A37" s="13"/>
      <c r="E37" s="10" t="s">
        <v>36</v>
      </c>
      <c r="F37" s="33"/>
      <c r="I37" s="25">
        <f>F37</f>
        <v>0</v>
      </c>
      <c r="J37" s="19" t="e">
        <f>F37/F12</f>
        <v>#DIV/0!</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row>
    <row r="38" spans="1:98" s="15" customFormat="1" ht="15" customHeight="1" thickBot="1">
      <c r="A38" s="16"/>
      <c r="B38" s="37"/>
      <c r="C38" s="37"/>
      <c r="D38" s="37" t="s">
        <v>14</v>
      </c>
      <c r="E38" s="38"/>
      <c r="F38" s="37"/>
      <c r="G38" s="37"/>
      <c r="H38" s="37"/>
      <c r="I38" s="39"/>
      <c r="J38" s="39"/>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row>
    <row r="39" spans="1:98" s="9" customFormat="1" ht="13.5" thickBot="1">
      <c r="A39" s="13"/>
      <c r="E39" s="10" t="s">
        <v>37</v>
      </c>
      <c r="F39" s="33"/>
      <c r="I39" s="25">
        <f>F39</f>
        <v>0</v>
      </c>
      <c r="J39" s="19" t="e">
        <f>F39/F12</f>
        <v>#DIV/0!</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1:98" s="15" customFormat="1" ht="15" customHeight="1" thickBot="1">
      <c r="A40" s="16"/>
      <c r="B40" s="37"/>
      <c r="C40" s="37"/>
      <c r="D40" s="37" t="s">
        <v>15</v>
      </c>
      <c r="E40" s="38"/>
      <c r="F40" s="37"/>
      <c r="G40" s="37"/>
      <c r="H40" s="37"/>
      <c r="I40" s="39"/>
      <c r="J40" s="39"/>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row>
    <row r="41" spans="1:98" s="9" customFormat="1" ht="13.5" thickBot="1">
      <c r="A41" s="13"/>
      <c r="E41" s="10" t="s">
        <v>38</v>
      </c>
      <c r="F41" s="33"/>
      <c r="I41" s="25">
        <f>F41</f>
        <v>0</v>
      </c>
      <c r="J41" s="19" t="e">
        <f>F41/F12</f>
        <v>#DIV/0!</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1:98" s="15" customFormat="1" ht="15" customHeight="1" thickBot="1">
      <c r="A42" s="16"/>
      <c r="B42" s="37"/>
      <c r="C42" s="37"/>
      <c r="D42" s="37" t="s">
        <v>16</v>
      </c>
      <c r="E42" s="38"/>
      <c r="F42" s="37"/>
      <c r="G42" s="37"/>
      <c r="H42" s="37"/>
      <c r="I42" s="39"/>
      <c r="J42" s="39"/>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row>
    <row r="43" spans="1:98" s="9" customFormat="1" ht="13.5" thickBot="1">
      <c r="A43" s="13"/>
      <c r="E43" s="10" t="s">
        <v>42</v>
      </c>
      <c r="F43" s="33"/>
      <c r="I43" s="25">
        <f>F43</f>
        <v>0</v>
      </c>
      <c r="J43" s="19" t="e">
        <f>F43/F12</f>
        <v>#DIV/0!</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row>
    <row r="44" spans="1:98" s="15" customFormat="1" ht="15" customHeight="1" thickBot="1">
      <c r="A44" s="16"/>
      <c r="B44" s="37"/>
      <c r="C44" s="37"/>
      <c r="D44" s="37" t="s">
        <v>17</v>
      </c>
      <c r="E44" s="38"/>
      <c r="F44" s="37"/>
      <c r="G44" s="37"/>
      <c r="H44" s="37"/>
      <c r="I44" s="39"/>
      <c r="J44" s="39"/>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row>
    <row r="45" spans="1:98" s="9" customFormat="1" ht="13.5" thickBot="1">
      <c r="A45" s="13"/>
      <c r="E45" s="10" t="s">
        <v>43</v>
      </c>
      <c r="F45" s="33"/>
      <c r="I45" s="25">
        <f>F45</f>
        <v>0</v>
      </c>
      <c r="J45" s="9" t="e">
        <f>F45/F12</f>
        <v>#DIV/0!</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row>
    <row r="46" spans="1:98" s="15" customFormat="1" ht="15" customHeight="1" thickBot="1">
      <c r="A46" s="16"/>
      <c r="B46" s="37"/>
      <c r="C46" s="37"/>
      <c r="D46" s="37" t="s">
        <v>18</v>
      </c>
      <c r="E46" s="38"/>
      <c r="F46" s="37"/>
      <c r="G46" s="37"/>
      <c r="H46" s="37"/>
      <c r="I46" s="39"/>
      <c r="J46" s="39"/>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row>
    <row r="47" spans="1:98" s="9" customFormat="1" ht="13.5" thickBot="1">
      <c r="A47" s="13"/>
      <c r="E47" s="10" t="s">
        <v>44</v>
      </c>
      <c r="F47" s="33"/>
      <c r="I47" s="25">
        <f>F47</f>
        <v>0</v>
      </c>
      <c r="J47" s="19" t="e">
        <f>F47/F12</f>
        <v>#DIV/0!</v>
      </c>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row>
    <row r="48" spans="1:98" s="15" customFormat="1" ht="15" customHeight="1" thickBot="1">
      <c r="A48" s="16"/>
      <c r="B48" s="37"/>
      <c r="C48" s="37"/>
      <c r="D48" s="37" t="s">
        <v>19</v>
      </c>
      <c r="E48" s="38"/>
      <c r="F48" s="37"/>
      <c r="G48" s="37"/>
      <c r="H48" s="37"/>
      <c r="I48" s="39" t="s">
        <v>7</v>
      </c>
      <c r="J48" s="39" t="s">
        <v>10</v>
      </c>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row>
    <row r="49" spans="1:98" s="9" customFormat="1" ht="13.5" thickBot="1">
      <c r="A49" s="13"/>
      <c r="E49" s="10" t="s">
        <v>45</v>
      </c>
      <c r="F49" s="33"/>
      <c r="I49" s="25">
        <f>SUM(F49:F51)</f>
        <v>0</v>
      </c>
      <c r="J49" s="19" t="e">
        <f>I49/F12</f>
        <v>#DIV/0!</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row>
    <row r="50" spans="1:98" s="9" customFormat="1" ht="13.5" thickBot="1">
      <c r="A50" s="13"/>
      <c r="E50" s="10" t="s">
        <v>46</v>
      </c>
      <c r="F50" s="33"/>
      <c r="I50" s="19"/>
      <c r="J50" s="19"/>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row>
    <row r="51" spans="1:98" s="9" customFormat="1" ht="13.5" thickBot="1">
      <c r="A51" s="13"/>
      <c r="E51" s="10" t="s">
        <v>47</v>
      </c>
      <c r="F51" s="33"/>
      <c r="I51" s="19"/>
      <c r="J51" s="19"/>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row>
    <row r="52" spans="1:98" s="15" customFormat="1" ht="15" customHeight="1" thickBot="1">
      <c r="A52" s="16"/>
      <c r="B52" s="37"/>
      <c r="C52" s="37"/>
      <c r="D52" s="37" t="s">
        <v>20</v>
      </c>
      <c r="E52" s="38"/>
      <c r="F52" s="37"/>
      <c r="G52" s="37"/>
      <c r="H52" s="37"/>
      <c r="I52" s="39"/>
      <c r="J52" s="39"/>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row>
    <row r="53" spans="1:98" s="9" customFormat="1" ht="13.5" thickBot="1">
      <c r="A53" s="13"/>
      <c r="E53" s="10" t="s">
        <v>48</v>
      </c>
      <c r="F53" s="31"/>
      <c r="H53" s="17" t="s">
        <v>52</v>
      </c>
      <c r="I53" s="17"/>
      <c r="J53" s="17" t="s">
        <v>62</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row>
    <row r="54" spans="1:98" s="9" customFormat="1" ht="13.5" thickBot="1">
      <c r="A54" s="13"/>
      <c r="E54" s="10" t="s">
        <v>49</v>
      </c>
      <c r="F54" s="33"/>
      <c r="H54" s="26" t="e">
        <f>F54/F53</f>
        <v>#DIV/0!</v>
      </c>
      <c r="I54" s="27"/>
      <c r="J54" s="26" t="e">
        <f>F54/F12</f>
        <v>#DIV/0!</v>
      </c>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row>
    <row r="55" spans="1:98" s="15" customFormat="1" ht="15" customHeight="1" thickBot="1">
      <c r="A55" s="16"/>
      <c r="B55" s="37"/>
      <c r="C55" s="37"/>
      <c r="D55" s="37" t="s">
        <v>21</v>
      </c>
      <c r="E55" s="38"/>
      <c r="F55" s="37"/>
      <c r="G55" s="37"/>
      <c r="H55" s="37"/>
      <c r="I55" s="39" t="s">
        <v>7</v>
      </c>
      <c r="J55" s="39" t="s">
        <v>10</v>
      </c>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row>
    <row r="56" spans="1:98" s="9" customFormat="1" ht="13.5" thickBot="1">
      <c r="A56" s="13"/>
      <c r="E56" s="10" t="s">
        <v>41</v>
      </c>
      <c r="F56" s="34"/>
      <c r="I56" s="25">
        <f>((F56*F57)/12)*F58</f>
        <v>0</v>
      </c>
      <c r="J56" s="19" t="e">
        <f>I56/F12</f>
        <v>#DIV/0!</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row>
    <row r="57" spans="1:98" s="9" customFormat="1" ht="13.5" thickBot="1">
      <c r="A57" s="13"/>
      <c r="E57" s="10" t="s">
        <v>40</v>
      </c>
      <c r="F57" s="33"/>
      <c r="I57" s="19"/>
      <c r="J57" s="19"/>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row>
    <row r="58" spans="1:98" s="9" customFormat="1" ht="13.5" thickBot="1">
      <c r="A58" s="13"/>
      <c r="E58" s="10" t="s">
        <v>39</v>
      </c>
      <c r="F58" s="31"/>
      <c r="I58" s="19"/>
      <c r="J58" s="19"/>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row>
    <row r="59" spans="5:10" ht="15">
      <c r="E59" s="29"/>
      <c r="F59" s="13"/>
      <c r="G59" s="43"/>
      <c r="H59" s="44" t="s">
        <v>22</v>
      </c>
      <c r="I59" s="49">
        <f>F37+F39+F41+F43+F45+F47+I49+F54+I56</f>
        <v>0</v>
      </c>
      <c r="J59" s="43" t="e">
        <f>I59/F12</f>
        <v>#DIV/0!</v>
      </c>
    </row>
  </sheetData>
  <sheetProtection password="CA11" sheet="1" objects="1" scenarios="1" selectLockedCells="1"/>
  <mergeCells count="6">
    <mergeCell ref="E2:J2"/>
    <mergeCell ref="E30:F31"/>
    <mergeCell ref="H13:I14"/>
    <mergeCell ref="J13:J14"/>
    <mergeCell ref="J11:J12"/>
    <mergeCell ref="H11:I12"/>
  </mergeCells>
  <dataValidations count="1">
    <dataValidation type="list" showInputMessage="1" showErrorMessage="1" sqref="F10">
      <formula1>$M$18:$M$23</formula1>
    </dataValidation>
  </dataValidations>
  <printOptions/>
  <pageMargins left="0.25" right="0.25" top="1.33875" bottom="0.75" header="0.3" footer="0.3"/>
  <pageSetup firstPageNumber="1" useFirstPageNumber="1" horizontalDpi="600" verticalDpi="600" orientation="portrait" scale="108" r:id="rId1"/>
  <headerFooter alignWithMargins="0">
    <oddHeader>&amp;RWaldron Grain &amp; Fuel Co.</oddHeader>
    <oddFooter>&amp;Rwww.waldrongrain.com</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8.796875" defaultRowHeight="14.25"/>
  <cols>
    <col min="1" max="16384" width="8.699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WaldronGF</cp:lastModifiedBy>
  <cp:lastPrinted>2023-07-14T14:29:02Z</cp:lastPrinted>
  <dcterms:created xsi:type="dcterms:W3CDTF">2008-12-11T16:25:31Z</dcterms:created>
  <dcterms:modified xsi:type="dcterms:W3CDTF">2023-07-14T14:29:08Z</dcterms:modified>
  <cp:category/>
  <cp:version/>
  <cp:contentType/>
  <cp:contentStatus/>
</cp:coreProperties>
</file>